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9032" windowHeight="11028" activeTab="0"/>
  </bookViews>
  <sheets>
    <sheet name="Доходи ЗФ" sheetId="1" r:id="rId1"/>
    <sheet name="Видатки ЗФ" sheetId="2" r:id="rId2"/>
  </sheets>
  <definedNames/>
  <calcPr fullCalcOnLoad="1"/>
</workbook>
</file>

<file path=xl/sharedStrings.xml><?xml version="1.0" encoding="utf-8"?>
<sst xmlns="http://schemas.openxmlformats.org/spreadsheetml/2006/main" count="113" uniqueCount="110">
  <si>
    <t>Загальний фонд</t>
  </si>
  <si>
    <t>Код</t>
  </si>
  <si>
    <t>Показник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</si>
  <si>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</si>
  <si>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</si>
  <si>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</si>
  <si>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</si>
  <si>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</si>
  <si>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</si>
  <si>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1000</t>
  </si>
  <si>
    <t>Освіта</t>
  </si>
  <si>
    <t>1100</t>
  </si>
  <si>
    <t>Надання спеціальної освіти мистецькими школами</t>
  </si>
  <si>
    <t>Методичне забезпечення діяльності закладів освіти</t>
  </si>
  <si>
    <t>Забезпечення діяльності інших закладів у сфері освіти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</si>
  <si>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</si>
  <si>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</si>
  <si>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</si>
  <si>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</si>
  <si>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</si>
  <si>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</si>
  <si>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</si>
  <si>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</si>
  <si>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</si>
  <si>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</si>
  <si>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</si>
  <si>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</si>
  <si>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</si>
  <si>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</si>
  <si>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</si>
  <si>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</si>
  <si>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</si>
  <si>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5000</t>
  </si>
  <si>
    <t>Фiзична культура i спорт</t>
  </si>
  <si>
    <t>5032</t>
  </si>
  <si>
    <t>Фінансова підтримка дитячо-юнацьких спортивних шкіл фізкультурно-спортивних товариств</t>
  </si>
  <si>
    <t>5053</t>
  </si>
  <si>
    <t>7110</t>
  </si>
  <si>
    <t>Реалізація програм в галузі сільського господарства</t>
  </si>
  <si>
    <t>8320</t>
  </si>
  <si>
    <t>Збереження природно-заповідного фонду</t>
  </si>
  <si>
    <t>9000</t>
  </si>
  <si>
    <t>Міжбюджетні трансферти</t>
  </si>
  <si>
    <t>9770</t>
  </si>
  <si>
    <t>Інші субвенції з місцевого бюджету</t>
  </si>
  <si>
    <t>Всього видатків загального фонду</t>
  </si>
  <si>
    <t>Податок на прибуток підприємств та фінансових установ комунальної власності </t>
  </si>
  <si>
    <t>Інші надходження  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</si>
  <si>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</si>
  <si>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</si>
  <si>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3200</t>
  </si>
  <si>
    <t>Забезпечення обробки інформації з нарахування та виплати допомог і компенсацій</t>
  </si>
  <si>
    <t>7100</t>
  </si>
  <si>
    <t>Сільське, лісове, рибне господарство та мисливство</t>
  </si>
  <si>
    <t>8300</t>
  </si>
  <si>
    <t>Охорона навколишнього природного середовища</t>
  </si>
  <si>
    <t>1080</t>
  </si>
  <si>
    <t>Підготовка кадрів закладами фахової передвищої освіти</t>
  </si>
  <si>
    <t>1130</t>
  </si>
  <si>
    <t>1141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</si>
  <si>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</si>
  <si>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Фінансова підтримка на утримання місцевих осередків (рад) всеукраїнських об`єднань фізкультурно-спортивної спрямованості</t>
  </si>
  <si>
    <t>Податок на прибуток підприємств  </t>
  </si>
  <si>
    <t>ККД</t>
  </si>
  <si>
    <t>Доходи</t>
  </si>
  <si>
    <t>11020000</t>
  </si>
  <si>
    <t>11020200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</si>
  <si>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</si>
  <si>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</si>
  <si>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</si>
  <si>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</si>
  <si>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</si>
  <si>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</si>
  <si>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</si>
  <si>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</si>
  <si>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</si>
  <si>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</si>
  <si>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</si>
  <si>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24060000</t>
  </si>
  <si>
    <t>24060300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</si>
  <si>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</si>
  <si>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</si>
  <si>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41050000</t>
  </si>
  <si>
    <t>Субвенції з місцевих бюджетів іншим місцевим бюджетам</t>
  </si>
  <si>
    <t>41053900</t>
  </si>
  <si>
    <t xml:space="preserve"> </t>
  </si>
  <si>
    <t xml:space="preserve">Усього ( без урахування трансфертів) </t>
  </si>
  <si>
    <t xml:space="preserve">Усього </t>
  </si>
  <si>
    <t xml:space="preserve"> Загальний фонд </t>
  </si>
  <si>
    <t>Уточнений план на 2021  рік (тис.грн.)</t>
  </si>
  <si>
    <t>8200</t>
  </si>
  <si>
    <t>Громадський порядок та безпека</t>
  </si>
  <si>
    <t>8240</t>
  </si>
  <si>
    <t>Заходи та роботи з територіальної оборони</t>
  </si>
  <si>
    <t>3032</t>
  </si>
  <si>
    <t>Надання пільг окремим категоріям громадян з оплати послуг зв`язку</t>
  </si>
  <si>
    <t>10000000</t>
  </si>
  <si>
    <t>Податкові надходження  </t>
  </si>
  <si>
    <t>20000000</t>
  </si>
  <si>
    <t>Неподаткові надходження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</si>
  <si>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</si>
  <si>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40000000</t>
  </si>
  <si>
    <t>Офіційні трансферти  </t>
  </si>
  <si>
    <t>Виконання  Ніжинського районного бюджету за  2021 рік</t>
  </si>
  <si>
    <t>Виконано за 2021 рік (тис.грн.)</t>
  </si>
  <si>
    <t>Виконання до уточненого  плану за 2021 рік (%)</t>
  </si>
  <si>
    <t>Уточнений  план за 2021 рік (тис.грн.)</t>
  </si>
  <si>
    <t>Виконання Ніжинського районного бюджету за 2021 рік</t>
  </si>
  <si>
    <t>Виконано за  2021 рік (тис.грн.)</t>
  </si>
  <si>
    <t>Виконання до уточненого  плану за  2021 рік(%)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</si>
</sst>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0.000"/>
    <numFmt numFmtId="181" formatCode="0.0"/>
    <numFmt numFmtId="182" formatCode="0.000"/>
    <numFmt numFmtId="183" formatCode="#0.0"/>
    <numFmt numFmtId="184" formatCode="#,##0.0"/>
    <numFmt numFmtId="185" formatCode="#0.0000"/>
    <numFmt numFmtId="186" formatCode="#0.00"/>
    <numFmt numFmtId="187" formatCode="#,##0.000"/>
    <numFmt numFmtId="188" formatCode="#,##0.0000"/>
    <numFmt numFmtId="189" formatCode="#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4"/>
      <name val="Times New Roman Cyr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32" fillId="0" borderId="0">
      <alignment/>
      <protection/>
    </xf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5" fillId="2" borderId="1" applyNumberFormat="0" applyAlignment="0" applyProtection="0"/>
    <xf numFmtId="0" fontId="5" fillId="12" borderId="1" applyNumberFormat="0" applyAlignment="0" applyProtection="0"/>
    <xf numFmtId="0" fontId="6" fillId="24" borderId="2" applyNumberFormat="0" applyAlignment="0" applyProtection="0"/>
    <xf numFmtId="0" fontId="7" fillId="24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19" fillId="0" borderId="6" applyNumberFormat="0" applyFill="0" applyAlignment="0" applyProtection="0"/>
    <xf numFmtId="0" fontId="12" fillId="0" borderId="7" applyNumberFormat="0" applyFill="0" applyAlignment="0" applyProtection="0"/>
    <xf numFmtId="0" fontId="13" fillId="25" borderId="8" applyNumberFormat="0" applyAlignment="0" applyProtection="0"/>
    <xf numFmtId="0" fontId="13" fillId="25" borderId="8" applyNumberFormat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7" fillId="10" borderId="1" applyNumberFormat="0" applyAlignment="0" applyProtection="0"/>
    <xf numFmtId="0" fontId="36" fillId="0" borderId="0">
      <alignment/>
      <protection/>
    </xf>
    <xf numFmtId="0" fontId="32" fillId="0" borderId="0">
      <alignment/>
      <protection/>
    </xf>
    <xf numFmtId="0" fontId="1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6" borderId="10" applyNumberFormat="0" applyFont="0" applyAlignment="0" applyProtection="0"/>
    <xf numFmtId="0" fontId="3" fillId="6" borderId="10" applyNumberFormat="0" applyFont="0" applyAlignment="0" applyProtection="0"/>
    <xf numFmtId="0" fontId="32" fillId="6" borderId="10" applyNumberFormat="0" applyFont="0" applyAlignment="0" applyProtection="0"/>
    <xf numFmtId="9" fontId="0" fillId="0" borderId="0" applyFont="0" applyFill="0" applyBorder="0" applyAlignment="0" applyProtection="0"/>
    <xf numFmtId="0" fontId="6" fillId="10" borderId="2" applyNumberFormat="0" applyAlignment="0" applyProtection="0"/>
    <xf numFmtId="0" fontId="19" fillId="0" borderId="6" applyNumberFormat="0" applyFill="0" applyAlignment="0" applyProtection="0"/>
    <xf numFmtId="0" fontId="15" fillId="12" borderId="0" applyNumberFormat="0" applyBorder="0" applyAlignment="0" applyProtection="0"/>
    <xf numFmtId="0" fontId="33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0" fontId="25" fillId="26" borderId="0" xfId="0" applyFont="1" applyFill="1" applyAlignment="1">
      <alignment vertical="center"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 vertical="top" wrapText="1"/>
    </xf>
    <xf numFmtId="181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31" fillId="0" borderId="11" xfId="104" applyFont="1" applyBorder="1" applyAlignment="1" quotePrefix="1">
      <alignment vertical="center" wrapText="1"/>
      <protection/>
    </xf>
    <xf numFmtId="0" fontId="31" fillId="0" borderId="11" xfId="104" applyFont="1" applyBorder="1" applyAlignment="1">
      <alignment vertical="center" wrapText="1"/>
      <protection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6" fillId="26" borderId="11" xfId="0" applyFont="1" applyFill="1" applyBorder="1" applyAlignment="1">
      <alignment vertical="center"/>
    </xf>
    <xf numFmtId="183" fontId="23" fillId="0" borderId="11" xfId="0" applyNumberFormat="1" applyFont="1" applyFill="1" applyBorder="1" applyAlignment="1">
      <alignment horizontal="center" vertical="center"/>
    </xf>
    <xf numFmtId="183" fontId="23" fillId="24" borderId="11" xfId="0" applyNumberFormat="1" applyFont="1" applyFill="1" applyBorder="1" applyAlignment="1">
      <alignment horizontal="center" vertical="center"/>
    </xf>
    <xf numFmtId="0" fontId="25" fillId="24" borderId="0" xfId="0" applyFont="1" applyFill="1" applyAlignment="1">
      <alignment vertical="center"/>
    </xf>
    <xf numFmtId="0" fontId="31" fillId="0" borderId="11" xfId="104" applyFont="1" applyBorder="1" applyAlignment="1" quotePrefix="1">
      <alignment vertical="center" wrapText="1"/>
      <protection/>
    </xf>
    <xf numFmtId="0" fontId="31" fillId="0" borderId="11" xfId="104" applyFont="1" applyBorder="1" applyAlignment="1">
      <alignment vertical="center" wrapText="1"/>
      <protection/>
    </xf>
    <xf numFmtId="0" fontId="30" fillId="9" borderId="11" xfId="104" applyFont="1" applyFill="1" applyBorder="1" applyAlignment="1" quotePrefix="1">
      <alignment vertical="center" wrapText="1"/>
      <protection/>
    </xf>
    <xf numFmtId="0" fontId="30" fillId="9" borderId="11" xfId="104" applyFont="1" applyFill="1" applyBorder="1" applyAlignment="1">
      <alignment vertical="center" wrapText="1"/>
      <protection/>
    </xf>
    <xf numFmtId="183" fontId="22" fillId="9" borderId="11" xfId="0" applyNumberFormat="1" applyFont="1" applyFill="1" applyBorder="1" applyAlignment="1">
      <alignment horizontal="center" vertical="center"/>
    </xf>
    <xf numFmtId="0" fontId="30" fillId="9" borderId="11" xfId="104" applyFont="1" applyFill="1" applyBorder="1" applyAlignment="1" quotePrefix="1">
      <alignment vertical="center" wrapText="1"/>
      <protection/>
    </xf>
    <xf numFmtId="0" fontId="30" fillId="9" borderId="11" xfId="104" applyFont="1" applyFill="1" applyBorder="1" applyAlignment="1">
      <alignment vertical="center" wrapText="1"/>
      <protection/>
    </xf>
    <xf numFmtId="0" fontId="22" fillId="9" borderId="11" xfId="0" applyFont="1" applyFill="1" applyBorder="1" applyAlignment="1" quotePrefix="1">
      <alignment vertical="center" wrapText="1"/>
    </xf>
    <xf numFmtId="0" fontId="22" fillId="9" borderId="11" xfId="0" applyFont="1" applyFill="1" applyBorder="1" applyAlignment="1">
      <alignment vertical="center" wrapText="1"/>
    </xf>
    <xf numFmtId="0" fontId="22" fillId="9" borderId="11" xfId="0" applyFont="1" applyFill="1" applyBorder="1" applyAlignment="1">
      <alignment horizontal="right" vertical="center" wrapText="1"/>
    </xf>
    <xf numFmtId="0" fontId="22" fillId="9" borderId="11" xfId="0" applyFont="1" applyFill="1" applyBorder="1" applyAlignment="1">
      <alignment horizontal="center" vertical="center" wrapText="1"/>
    </xf>
    <xf numFmtId="183" fontId="30" fillId="9" borderId="11" xfId="104" applyNumberFormat="1" applyFont="1" applyFill="1" applyBorder="1" applyAlignment="1">
      <alignment horizontal="center" vertical="center" wrapText="1"/>
      <protection/>
    </xf>
    <xf numFmtId="183" fontId="23" fillId="0" borderId="11" xfId="105" applyNumberFormat="1" applyFont="1" applyBorder="1" applyAlignment="1">
      <alignment horizontal="center" vertical="center"/>
      <protection/>
    </xf>
    <xf numFmtId="183" fontId="22" fillId="9" borderId="11" xfId="10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31" fillId="0" borderId="11" xfId="104" applyFont="1" applyBorder="1" applyAlignment="1">
      <alignment vertical="center" wrapText="1"/>
      <protection/>
    </xf>
    <xf numFmtId="0" fontId="31" fillId="0" borderId="11" xfId="104" applyFont="1" applyBorder="1" applyAlignment="1">
      <alignment horizontal="left" vertical="center"/>
      <protection/>
    </xf>
    <xf numFmtId="0" fontId="22" fillId="0" borderId="11" xfId="0" applyFont="1" applyFill="1" applyBorder="1" applyAlignment="1">
      <alignment horizontal="center" vertical="center" wrapText="1"/>
    </xf>
    <xf numFmtId="183" fontId="31" fillId="0" borderId="11" xfId="104" applyNumberFormat="1" applyFont="1" applyBorder="1" applyAlignment="1">
      <alignment horizontal="center" vertical="center"/>
      <protection/>
    </xf>
    <xf numFmtId="187" fontId="25" fillId="0" borderId="11" xfId="0" applyNumberFormat="1" applyFont="1" applyBorder="1" applyAlignment="1">
      <alignment horizontal="center" vertical="center" wrapText="1"/>
    </xf>
    <xf numFmtId="187" fontId="26" fillId="0" borderId="11" xfId="0" applyNumberFormat="1" applyFont="1" applyBorder="1" applyAlignment="1">
      <alignment vertical="center" wrapText="1"/>
    </xf>
    <xf numFmtId="187" fontId="26" fillId="0" borderId="11" xfId="0" applyNumberFormat="1" applyFont="1" applyBorder="1" applyAlignment="1">
      <alignment vertical="center"/>
    </xf>
    <xf numFmtId="187" fontId="25" fillId="26" borderId="11" xfId="0" applyNumberFormat="1" applyFont="1" applyFill="1" applyBorder="1" applyAlignment="1">
      <alignment vertical="center"/>
    </xf>
    <xf numFmtId="187" fontId="26" fillId="26" borderId="11" xfId="0" applyNumberFormat="1" applyFont="1" applyFill="1" applyBorder="1" applyAlignment="1">
      <alignment vertical="center" wrapText="1"/>
    </xf>
    <xf numFmtId="187" fontId="26" fillId="26" borderId="11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</cellXfs>
  <cellStyles count="11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2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ечание 2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dxfs count="1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PageLayoutView="0" workbookViewId="0" topLeftCell="A1">
      <selection activeCell="I13" sqref="I12:I13"/>
    </sheetView>
  </sheetViews>
  <sheetFormatPr defaultColWidth="9.125" defaultRowHeight="12.75"/>
  <cols>
    <col min="1" max="1" width="15.875" style="9" customWidth="1"/>
    <col min="2" max="2" width="65.50390625" style="8" customWidth="1"/>
    <col min="3" max="3" width="17.375" style="4" customWidth="1"/>
    <col min="4" max="5" width="19.875" style="4" customWidth="1"/>
    <col min="6" max="16384" width="9.125" style="4" customWidth="1"/>
  </cols>
  <sheetData>
    <row r="1" spans="1:3" s="7" customFormat="1" ht="30" customHeight="1">
      <c r="A1" s="45" t="s">
        <v>103</v>
      </c>
      <c r="B1" s="45"/>
      <c r="C1" s="45"/>
    </row>
    <row r="2" spans="1:3" s="7" customFormat="1" ht="30" customHeight="1">
      <c r="A2" s="46" t="s">
        <v>88</v>
      </c>
      <c r="B2" s="46"/>
      <c r="C2" s="46"/>
    </row>
    <row r="3" spans="1:5" ht="110.25" customHeight="1">
      <c r="A3" s="14" t="s">
        <v>63</v>
      </c>
      <c r="B3" s="39" t="s">
        <v>64</v>
      </c>
      <c r="C3" s="37" t="s">
        <v>89</v>
      </c>
      <c r="D3" s="37" t="s">
        <v>108</v>
      </c>
      <c r="E3" s="37" t="s">
        <v>109</v>
      </c>
    </row>
    <row r="4" spans="1:5" ht="17.25">
      <c r="A4" s="15" t="s">
        <v>96</v>
      </c>
      <c r="B4" s="40" t="s">
        <v>97</v>
      </c>
      <c r="C4" s="41">
        <v>32.528</v>
      </c>
      <c r="D4" s="41">
        <v>32.528</v>
      </c>
      <c r="E4" s="42">
        <f aca="true" t="shared" si="0" ref="E4:E21">IF(C4=0,0,D4/C4*100)</f>
        <v>100</v>
      </c>
    </row>
    <row r="5" spans="1:5" ht="17.25">
      <c r="A5" s="16" t="s">
        <v>65</v>
      </c>
      <c r="B5" s="43" t="s">
        <v>62</v>
      </c>
      <c r="C5" s="44">
        <v>32.528</v>
      </c>
      <c r="D5" s="44">
        <v>32.528</v>
      </c>
      <c r="E5" s="42">
        <f t="shared" si="0"/>
        <v>100</v>
      </c>
    </row>
    <row r="6" spans="1:5" ht="34.5">
      <c r="A6" s="15" t="s">
        <v>66</v>
      </c>
      <c r="B6" s="40" t="s">
        <v>46</v>
      </c>
      <c r="C6" s="41">
        <v>32.528</v>
      </c>
      <c r="D6" s="41">
        <v>32.528</v>
      </c>
      <c r="E6" s="42">
        <f t="shared" si="0"/>
        <v>100</v>
      </c>
    </row>
    <row r="7" spans="1:5" ht="17.25">
      <c r="A7" s="15" t="s">
        <v>98</v>
      </c>
      <c r="B7" s="40" t="s">
        <v>99</v>
      </c>
      <c r="C7" s="41">
        <v>1279.1573399999997</v>
      </c>
      <c r="D7" s="41">
        <v>1295.80429</v>
      </c>
      <c r="E7" s="42">
        <f t="shared" si="0"/>
        <v>101.30139971678544</v>
      </c>
    </row>
    <row r="8" spans="1:5" ht="17.25">
      <c r="A8" s="16" t="s">
        <v>67</v>
      </c>
      <c r="B8" s="43" t="s">
        <v>68</v>
      </c>
      <c r="C8" s="44">
        <v>713.7603399999999</v>
      </c>
      <c r="D8" s="44">
        <v>720.424</v>
      </c>
      <c r="E8" s="42">
        <f t="shared" si="0"/>
        <v>100.93359908453306</v>
      </c>
    </row>
    <row r="9" spans="1:5" ht="51.75">
      <c r="A9" s="15" t="s">
        <v>69</v>
      </c>
      <c r="B9" s="40" t="s">
        <v>70</v>
      </c>
      <c r="C9" s="41">
        <v>21</v>
      </c>
      <c r="D9" s="41">
        <v>31.23</v>
      </c>
      <c r="E9" s="42">
        <f t="shared" si="0"/>
        <v>148.71428571428572</v>
      </c>
    </row>
    <row r="10" spans="1:5" ht="34.5">
      <c r="A10" s="15" t="s">
        <v>71</v>
      </c>
      <c r="B10" s="40" t="s">
        <v>72</v>
      </c>
      <c r="C10" s="41">
        <v>692.7603399999999</v>
      </c>
      <c r="D10" s="41">
        <v>689.194</v>
      </c>
      <c r="E10" s="42">
        <f t="shared" si="0"/>
        <v>99.48519858974606</v>
      </c>
    </row>
    <row r="11" spans="1:5" ht="51.75">
      <c r="A11" s="15" t="s">
        <v>73</v>
      </c>
      <c r="B11" s="40" t="s">
        <v>74</v>
      </c>
      <c r="C11" s="41">
        <v>324.6</v>
      </c>
      <c r="D11" s="41">
        <v>334.31833</v>
      </c>
      <c r="E11" s="42">
        <f t="shared" si="0"/>
        <v>102.9939402341343</v>
      </c>
    </row>
    <row r="12" spans="1:5" ht="51.75">
      <c r="A12" s="16" t="s">
        <v>75</v>
      </c>
      <c r="B12" s="43" t="s">
        <v>100</v>
      </c>
      <c r="C12" s="44">
        <v>324.6</v>
      </c>
      <c r="D12" s="44">
        <v>334.31833</v>
      </c>
      <c r="E12" s="42">
        <f t="shared" si="0"/>
        <v>102.9939402341343</v>
      </c>
    </row>
    <row r="13" spans="1:5" ht="104.25">
      <c r="A13" s="16" t="s">
        <v>76</v>
      </c>
      <c r="B13" s="43" t="s">
        <v>77</v>
      </c>
      <c r="C13" s="44">
        <v>1.57</v>
      </c>
      <c r="D13" s="44">
        <v>1.57</v>
      </c>
      <c r="E13" s="42">
        <f t="shared" si="0"/>
        <v>100</v>
      </c>
    </row>
    <row r="14" spans="1:5" ht="17.25">
      <c r="A14" s="16" t="s">
        <v>78</v>
      </c>
      <c r="B14" s="43" t="s">
        <v>47</v>
      </c>
      <c r="C14" s="44">
        <v>239.227</v>
      </c>
      <c r="D14" s="44">
        <v>239.49196</v>
      </c>
      <c r="E14" s="42">
        <f t="shared" si="0"/>
        <v>100.11075672896455</v>
      </c>
    </row>
    <row r="15" spans="1:5" ht="17.25">
      <c r="A15" s="15" t="s">
        <v>79</v>
      </c>
      <c r="B15" s="40" t="s">
        <v>47</v>
      </c>
      <c r="C15" s="41">
        <v>233</v>
      </c>
      <c r="D15" s="41">
        <v>233.26496</v>
      </c>
      <c r="E15" s="42">
        <f t="shared" si="0"/>
        <v>100.11371673819743</v>
      </c>
    </row>
    <row r="16" spans="1:5" ht="104.25">
      <c r="A16" s="15" t="s">
        <v>80</v>
      </c>
      <c r="B16" s="40" t="s">
        <v>81</v>
      </c>
      <c r="C16" s="41">
        <v>6.227</v>
      </c>
      <c r="D16" s="41">
        <v>6.227</v>
      </c>
      <c r="E16" s="42">
        <f t="shared" si="0"/>
        <v>100</v>
      </c>
    </row>
    <row r="17" spans="1:5" ht="17.25">
      <c r="A17" s="15" t="s">
        <v>101</v>
      </c>
      <c r="B17" s="40" t="s">
        <v>102</v>
      </c>
      <c r="C17" s="41">
        <v>3207.6974</v>
      </c>
      <c r="D17" s="41">
        <v>2980.06383</v>
      </c>
      <c r="E17" s="42">
        <f t="shared" si="0"/>
        <v>92.9035210740265</v>
      </c>
    </row>
    <row r="18" spans="1:5" ht="34.5">
      <c r="A18" s="16" t="s">
        <v>82</v>
      </c>
      <c r="B18" s="43" t="s">
        <v>83</v>
      </c>
      <c r="C18" s="44">
        <v>3207.6974</v>
      </c>
      <c r="D18" s="44">
        <v>2980.06383</v>
      </c>
      <c r="E18" s="42">
        <f t="shared" si="0"/>
        <v>92.9035210740265</v>
      </c>
    </row>
    <row r="19" spans="1:5" ht="17.25">
      <c r="A19" s="15" t="s">
        <v>84</v>
      </c>
      <c r="B19" s="40" t="s">
        <v>44</v>
      </c>
      <c r="C19" s="41">
        <v>3207.6974</v>
      </c>
      <c r="D19" s="41">
        <v>2980.06383</v>
      </c>
      <c r="E19" s="42">
        <f t="shared" si="0"/>
        <v>92.9035210740265</v>
      </c>
    </row>
    <row r="20" spans="1:5" ht="17.25">
      <c r="A20" s="16" t="s">
        <v>85</v>
      </c>
      <c r="B20" s="43" t="s">
        <v>86</v>
      </c>
      <c r="C20" s="44">
        <v>1311.6853399999998</v>
      </c>
      <c r="D20" s="44">
        <v>1328.33229</v>
      </c>
      <c r="E20" s="42">
        <f t="shared" si="0"/>
        <v>101.26912678615439</v>
      </c>
    </row>
    <row r="21" spans="1:5" ht="17.25">
      <c r="A21" s="16" t="s">
        <v>85</v>
      </c>
      <c r="B21" s="43" t="s">
        <v>87</v>
      </c>
      <c r="C21" s="44">
        <v>4519.38274</v>
      </c>
      <c r="D21" s="44">
        <v>4308.39612</v>
      </c>
      <c r="E21" s="42">
        <f t="shared" si="0"/>
        <v>95.33151688763586</v>
      </c>
    </row>
  </sheetData>
  <sheetProtection/>
  <mergeCells count="2">
    <mergeCell ref="A1:C1"/>
    <mergeCell ref="A2:C2"/>
  </mergeCells>
  <conditionalFormatting sqref="A4:A21">
    <cfRule type="expression" priority="1" dxfId="17" stopIfTrue="1">
      <formula>IS4=1</formula>
    </cfRule>
  </conditionalFormatting>
  <conditionalFormatting sqref="B4:B21">
    <cfRule type="expression" priority="2" dxfId="17" stopIfTrue="1">
      <formula>IS4=1</formula>
    </cfRule>
  </conditionalFormatting>
  <conditionalFormatting sqref="C4:C21">
    <cfRule type="expression" priority="3" dxfId="17" stopIfTrue="1">
      <formula>IS4=1</formula>
    </cfRule>
  </conditionalFormatting>
  <conditionalFormatting sqref="D4:D21">
    <cfRule type="expression" priority="4" dxfId="17" stopIfTrue="1">
      <formula>IS4=1</formula>
    </cfRule>
  </conditionalFormatting>
  <conditionalFormatting sqref="E4:E21">
    <cfRule type="expression" priority="5" dxfId="17" stopIfTrue="1">
      <formula>IS4=1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zoomScalePageLayoutView="0" workbookViewId="0" topLeftCell="A16">
      <selection activeCell="D6" sqref="D6"/>
    </sheetView>
  </sheetViews>
  <sheetFormatPr defaultColWidth="9.00390625" defaultRowHeight="12.75"/>
  <cols>
    <col min="1" max="1" width="8.50390625" style="5" customWidth="1"/>
    <col min="2" max="2" width="50.625" style="5" customWidth="1"/>
    <col min="3" max="3" width="13.625" style="11" customWidth="1"/>
    <col min="4" max="4" width="12.125" style="11" customWidth="1"/>
    <col min="5" max="5" width="16.50390625" style="11" customWidth="1"/>
  </cols>
  <sheetData>
    <row r="1" spans="1:5" ht="17.25">
      <c r="A1" s="47" t="s">
        <v>107</v>
      </c>
      <c r="B1" s="47"/>
      <c r="C1" s="47"/>
      <c r="D1" s="47"/>
      <c r="E1" s="47"/>
    </row>
    <row r="2" spans="1:5" ht="17.25">
      <c r="A2" s="48" t="s">
        <v>0</v>
      </c>
      <c r="B2" s="48"/>
      <c r="C2" s="48"/>
      <c r="D2" s="48"/>
      <c r="E2" s="48"/>
    </row>
    <row r="4" spans="1:5" s="1" customFormat="1" ht="62.25">
      <c r="A4" s="6" t="s">
        <v>1</v>
      </c>
      <c r="B4" s="6" t="s">
        <v>2</v>
      </c>
      <c r="C4" s="2" t="s">
        <v>106</v>
      </c>
      <c r="D4" s="2" t="s">
        <v>104</v>
      </c>
      <c r="E4" s="2" t="s">
        <v>105</v>
      </c>
    </row>
    <row r="5" spans="1:5" ht="17.25">
      <c r="A5" s="22" t="s">
        <v>3</v>
      </c>
      <c r="B5" s="23" t="s">
        <v>4</v>
      </c>
      <c r="C5" s="33">
        <f>C6+C7</f>
        <v>4028.7051</v>
      </c>
      <c r="D5" s="33">
        <f>D6+D7</f>
        <v>4011.47572</v>
      </c>
      <c r="E5" s="24">
        <f aca="true" t="shared" si="0" ref="E5:E36">IF(C5=0,"",IF(D5/C5*100&gt;=200,"В/100",D5/C5*100))</f>
        <v>99.5723345449137</v>
      </c>
    </row>
    <row r="6" spans="1:5" ht="100.5" customHeight="1">
      <c r="A6" s="20" t="s">
        <v>5</v>
      </c>
      <c r="B6" s="21" t="s">
        <v>6</v>
      </c>
      <c r="C6" s="32">
        <v>3352.10635</v>
      </c>
      <c r="D6" s="32">
        <v>3337.6884099999997</v>
      </c>
      <c r="E6" s="17">
        <f t="shared" si="0"/>
        <v>99.56988417148519</v>
      </c>
    </row>
    <row r="7" spans="1:5" ht="36">
      <c r="A7" s="20" t="s">
        <v>7</v>
      </c>
      <c r="B7" s="21" t="s">
        <v>8</v>
      </c>
      <c r="C7" s="32">
        <v>676.59875</v>
      </c>
      <c r="D7" s="32">
        <v>673.78731</v>
      </c>
      <c r="E7" s="17">
        <f t="shared" si="0"/>
        <v>99.58447455009339</v>
      </c>
    </row>
    <row r="8" spans="1:5" ht="17.25">
      <c r="A8" s="25" t="s">
        <v>9</v>
      </c>
      <c r="B8" s="26" t="s">
        <v>10</v>
      </c>
      <c r="C8" s="33">
        <v>6.385260000000001</v>
      </c>
      <c r="D8" s="33">
        <v>6.385260000000001</v>
      </c>
      <c r="E8" s="24">
        <f t="shared" si="0"/>
        <v>100</v>
      </c>
    </row>
    <row r="9" spans="1:5" ht="36">
      <c r="A9" s="20" t="s">
        <v>56</v>
      </c>
      <c r="B9" s="21" t="s">
        <v>12</v>
      </c>
      <c r="C9" s="32">
        <v>6.385260000000001</v>
      </c>
      <c r="D9" s="32">
        <v>6.385260000000001</v>
      </c>
      <c r="E9" s="18">
        <f t="shared" si="0"/>
        <v>100</v>
      </c>
    </row>
    <row r="10" spans="1:5" ht="34.5">
      <c r="A10" s="25" t="s">
        <v>11</v>
      </c>
      <c r="B10" s="26" t="s">
        <v>57</v>
      </c>
      <c r="C10" s="33">
        <v>386.1580000000001</v>
      </c>
      <c r="D10" s="33">
        <v>375.88106999999997</v>
      </c>
      <c r="E10" s="24">
        <f t="shared" si="0"/>
        <v>97.33867225332634</v>
      </c>
    </row>
    <row r="11" spans="1:5" ht="36">
      <c r="A11" s="20" t="s">
        <v>58</v>
      </c>
      <c r="B11" s="21" t="s">
        <v>13</v>
      </c>
      <c r="C11" s="32">
        <v>182.262</v>
      </c>
      <c r="D11" s="32">
        <v>182.26167999999998</v>
      </c>
      <c r="E11" s="17">
        <f t="shared" si="0"/>
        <v>99.99982442856985</v>
      </c>
    </row>
    <row r="12" spans="1:5" ht="36">
      <c r="A12" s="20" t="s">
        <v>59</v>
      </c>
      <c r="B12" s="21" t="s">
        <v>14</v>
      </c>
      <c r="C12" s="32">
        <v>203.89600000000002</v>
      </c>
      <c r="D12" s="32">
        <v>193.61939</v>
      </c>
      <c r="E12" s="17">
        <f t="shared" si="0"/>
        <v>94.95987660375877</v>
      </c>
    </row>
    <row r="13" spans="1:5" ht="87">
      <c r="A13" s="22" t="s">
        <v>48</v>
      </c>
      <c r="B13" s="26" t="s">
        <v>49</v>
      </c>
      <c r="C13" s="33">
        <f>C15+C16+C17+C14</f>
        <v>2586.9170799999997</v>
      </c>
      <c r="D13" s="33">
        <f>D15+D16+D17+D14</f>
        <v>2359.28351</v>
      </c>
      <c r="E13" s="24">
        <f t="shared" si="0"/>
        <v>91.20058498357436</v>
      </c>
    </row>
    <row r="14" spans="1:5" s="34" customFormat="1" ht="36">
      <c r="A14" s="36" t="s">
        <v>94</v>
      </c>
      <c r="B14" s="35" t="s">
        <v>95</v>
      </c>
      <c r="C14" s="38">
        <v>87</v>
      </c>
      <c r="D14" s="38">
        <v>87</v>
      </c>
      <c r="E14" s="17">
        <f t="shared" si="0"/>
        <v>100</v>
      </c>
    </row>
    <row r="15" spans="1:5" ht="72">
      <c r="A15" s="20" t="s">
        <v>15</v>
      </c>
      <c r="B15" s="21" t="s">
        <v>16</v>
      </c>
      <c r="C15" s="32">
        <v>165.43468</v>
      </c>
      <c r="D15" s="32">
        <v>165.43468</v>
      </c>
      <c r="E15" s="17">
        <f t="shared" si="0"/>
        <v>100</v>
      </c>
    </row>
    <row r="16" spans="1:5" ht="108">
      <c r="A16" s="20" t="s">
        <v>17</v>
      </c>
      <c r="B16" s="21" t="s">
        <v>18</v>
      </c>
      <c r="C16" s="32">
        <v>2258.727</v>
      </c>
      <c r="D16" s="32">
        <v>2031.0934300000001</v>
      </c>
      <c r="E16" s="17">
        <f t="shared" si="0"/>
        <v>89.92204148619997</v>
      </c>
    </row>
    <row r="17" spans="1:5" ht="54">
      <c r="A17" s="20" t="s">
        <v>19</v>
      </c>
      <c r="B17" s="21" t="s">
        <v>60</v>
      </c>
      <c r="C17" s="32">
        <v>75.7554</v>
      </c>
      <c r="D17" s="32">
        <v>75.7554</v>
      </c>
      <c r="E17" s="17">
        <f t="shared" si="0"/>
        <v>100</v>
      </c>
    </row>
    <row r="18" spans="1:5" ht="51.75">
      <c r="A18" s="25" t="s">
        <v>50</v>
      </c>
      <c r="B18" s="26" t="s">
        <v>51</v>
      </c>
      <c r="C18" s="33">
        <v>11.107199999999999</v>
      </c>
      <c r="D18" s="33">
        <v>11.107199999999999</v>
      </c>
      <c r="E18" s="24">
        <f t="shared" si="0"/>
        <v>100</v>
      </c>
    </row>
    <row r="19" spans="1:5" ht="36">
      <c r="A19" s="20" t="s">
        <v>20</v>
      </c>
      <c r="B19" s="21" t="s">
        <v>21</v>
      </c>
      <c r="C19" s="32">
        <v>11.107199999999999</v>
      </c>
      <c r="D19" s="32">
        <v>11.107199999999999</v>
      </c>
      <c r="E19" s="17">
        <f t="shared" si="0"/>
        <v>100</v>
      </c>
    </row>
    <row r="20" spans="1:5" ht="17.25">
      <c r="A20" s="25" t="s">
        <v>22</v>
      </c>
      <c r="B20" s="26" t="s">
        <v>23</v>
      </c>
      <c r="C20" s="33">
        <f>SUM(C21:C24)</f>
        <v>53.33816</v>
      </c>
      <c r="D20" s="33">
        <f>SUM(D21:D24)</f>
        <v>53.33816</v>
      </c>
      <c r="E20" s="24">
        <f t="shared" si="0"/>
        <v>100</v>
      </c>
    </row>
    <row r="21" spans="1:5" ht="18">
      <c r="A21" s="20" t="s">
        <v>24</v>
      </c>
      <c r="B21" s="21" t="s">
        <v>25</v>
      </c>
      <c r="C21" s="32">
        <v>9.195170000000001</v>
      </c>
      <c r="D21" s="32">
        <v>9.195170000000001</v>
      </c>
      <c r="E21" s="17">
        <f t="shared" si="0"/>
        <v>100</v>
      </c>
    </row>
    <row r="22" spans="1:5" ht="18">
      <c r="A22" s="20" t="s">
        <v>26</v>
      </c>
      <c r="B22" s="21" t="s">
        <v>27</v>
      </c>
      <c r="C22" s="32">
        <v>3.4421</v>
      </c>
      <c r="D22" s="32">
        <v>3.4421</v>
      </c>
      <c r="E22" s="18">
        <f t="shared" si="0"/>
        <v>100</v>
      </c>
    </row>
    <row r="23" spans="1:5" ht="54">
      <c r="A23" s="20" t="s">
        <v>28</v>
      </c>
      <c r="B23" s="21" t="s">
        <v>29</v>
      </c>
      <c r="C23" s="32">
        <v>33.0775</v>
      </c>
      <c r="D23" s="32">
        <v>33.0775</v>
      </c>
      <c r="E23" s="17">
        <f t="shared" si="0"/>
        <v>100</v>
      </c>
    </row>
    <row r="24" spans="1:5" ht="36">
      <c r="A24" s="20" t="s">
        <v>30</v>
      </c>
      <c r="B24" s="21" t="s">
        <v>31</v>
      </c>
      <c r="C24" s="32">
        <v>7.623389999999999</v>
      </c>
      <c r="D24" s="32">
        <v>7.623389999999999</v>
      </c>
      <c r="E24" s="17">
        <f t="shared" si="0"/>
        <v>100</v>
      </c>
    </row>
    <row r="25" spans="1:5" ht="17.25">
      <c r="A25" s="25" t="s">
        <v>32</v>
      </c>
      <c r="B25" s="26" t="s">
        <v>33</v>
      </c>
      <c r="C25" s="33">
        <v>58.255</v>
      </c>
      <c r="D25" s="33">
        <v>58.255</v>
      </c>
      <c r="E25" s="24">
        <f t="shared" si="0"/>
        <v>100</v>
      </c>
    </row>
    <row r="26" spans="1:5" ht="54">
      <c r="A26" s="20" t="s">
        <v>34</v>
      </c>
      <c r="B26" s="21" t="s">
        <v>35</v>
      </c>
      <c r="C26" s="32">
        <v>39.1</v>
      </c>
      <c r="D26" s="32">
        <v>39.1</v>
      </c>
      <c r="E26" s="18">
        <f t="shared" si="0"/>
        <v>100</v>
      </c>
    </row>
    <row r="27" spans="1:5" ht="72">
      <c r="A27" s="20" t="s">
        <v>36</v>
      </c>
      <c r="B27" s="21" t="s">
        <v>61</v>
      </c>
      <c r="C27" s="32">
        <v>19.155</v>
      </c>
      <c r="D27" s="32">
        <v>19.155</v>
      </c>
      <c r="E27" s="17">
        <f t="shared" si="0"/>
        <v>100</v>
      </c>
    </row>
    <row r="28" spans="1:5" ht="34.5">
      <c r="A28" s="25" t="s">
        <v>52</v>
      </c>
      <c r="B28" s="26" t="s">
        <v>53</v>
      </c>
      <c r="C28" s="33">
        <v>90</v>
      </c>
      <c r="D28" s="33">
        <f>D29</f>
        <v>90</v>
      </c>
      <c r="E28" s="24">
        <f t="shared" si="0"/>
        <v>100</v>
      </c>
    </row>
    <row r="29" spans="1:5" ht="36">
      <c r="A29" s="20" t="s">
        <v>37</v>
      </c>
      <c r="B29" s="21" t="s">
        <v>38</v>
      </c>
      <c r="C29" s="32">
        <v>90</v>
      </c>
      <c r="D29" s="32">
        <v>90</v>
      </c>
      <c r="E29" s="17">
        <f t="shared" si="0"/>
        <v>100</v>
      </c>
    </row>
    <row r="30" spans="1:5" ht="17.25">
      <c r="A30" s="25" t="s">
        <v>90</v>
      </c>
      <c r="B30" s="26" t="s">
        <v>91</v>
      </c>
      <c r="C30" s="33">
        <v>87</v>
      </c>
      <c r="D30" s="33">
        <f>D31</f>
        <v>87</v>
      </c>
      <c r="E30" s="24">
        <f t="shared" si="0"/>
        <v>100</v>
      </c>
    </row>
    <row r="31" spans="1:5" ht="18">
      <c r="A31" s="20" t="s">
        <v>92</v>
      </c>
      <c r="B31" s="21" t="s">
        <v>93</v>
      </c>
      <c r="C31" s="32">
        <v>87</v>
      </c>
      <c r="D31" s="32">
        <v>87</v>
      </c>
      <c r="E31" s="17">
        <f t="shared" si="0"/>
        <v>100</v>
      </c>
    </row>
    <row r="32" spans="1:5" ht="34.5">
      <c r="A32" s="25" t="s">
        <v>54</v>
      </c>
      <c r="B32" s="26" t="s">
        <v>55</v>
      </c>
      <c r="C32" s="33">
        <f>C33</f>
        <v>73.14</v>
      </c>
      <c r="D32" s="33">
        <f>D33</f>
        <v>72.71958000000001</v>
      </c>
      <c r="E32" s="24">
        <f t="shared" si="0"/>
        <v>99.42518457752257</v>
      </c>
    </row>
    <row r="33" spans="1:5" ht="18">
      <c r="A33" s="20" t="s">
        <v>39</v>
      </c>
      <c r="B33" s="21" t="s">
        <v>40</v>
      </c>
      <c r="C33" s="32">
        <v>73.14</v>
      </c>
      <c r="D33" s="32">
        <v>72.71958000000001</v>
      </c>
      <c r="E33" s="17">
        <f t="shared" si="0"/>
        <v>99.42518457752257</v>
      </c>
    </row>
    <row r="34" spans="1:5" ht="17.25">
      <c r="A34" s="27" t="s">
        <v>41</v>
      </c>
      <c r="B34" s="28" t="s">
        <v>42</v>
      </c>
      <c r="C34" s="31">
        <f>C35</f>
        <v>6846.32392</v>
      </c>
      <c r="D34" s="31">
        <f>D35</f>
        <v>6846.32392</v>
      </c>
      <c r="E34" s="24">
        <f t="shared" si="0"/>
        <v>100</v>
      </c>
    </row>
    <row r="35" spans="1:5" ht="18">
      <c r="A35" s="12" t="s">
        <v>43</v>
      </c>
      <c r="B35" s="13" t="s">
        <v>44</v>
      </c>
      <c r="C35" s="32">
        <v>6846.32392</v>
      </c>
      <c r="D35" s="32">
        <v>6846.32392</v>
      </c>
      <c r="E35" s="17">
        <f t="shared" si="0"/>
        <v>100</v>
      </c>
    </row>
    <row r="36" spans="1:22" s="3" customFormat="1" ht="27" customHeight="1">
      <c r="A36" s="29"/>
      <c r="B36" s="30" t="s">
        <v>45</v>
      </c>
      <c r="C36" s="24">
        <f>C34+C32+C28+C25+C20+C18+C13+C10+C8+C5+C30</f>
        <v>14227.329719999998</v>
      </c>
      <c r="D36" s="24">
        <f>D34+D32+D28+D25+D20+D18+D13+D10+D8+D5+D30</f>
        <v>13971.769419999999</v>
      </c>
      <c r="E36" s="24">
        <f t="shared" si="0"/>
        <v>98.20373671637942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9" spans="3:4" ht="18">
      <c r="C39" s="10"/>
      <c r="D39" s="10"/>
    </row>
  </sheetData>
  <sheetProtection/>
  <mergeCells count="2">
    <mergeCell ref="A1:E1"/>
    <mergeCell ref="A2:E2"/>
  </mergeCells>
  <conditionalFormatting sqref="C32:D32 C5:D5 C20:D20 C13:D13 A14">
    <cfRule type="expression" priority="28" dxfId="17" stopIfTrue="1">
      <formula>IU5=1</formula>
    </cfRule>
  </conditionalFormatting>
  <conditionalFormatting sqref="C8:C12 C18:C19 C25:C31 C35 C14">
    <cfRule type="expression" priority="29" dxfId="17" stopIfTrue="1">
      <formula>IU8=1</formula>
    </cfRule>
  </conditionalFormatting>
  <conditionalFormatting sqref="D8:D12 D18:D19 D25:D31 D35 D14">
    <cfRule type="expression" priority="30" dxfId="17" stopIfTrue="1">
      <formula>IU8=1</formula>
    </cfRule>
  </conditionalFormatting>
  <conditionalFormatting sqref="B14">
    <cfRule type="expression" priority="25" dxfId="17" stopIfTrue="1">
      <formula>IU14=1</formula>
    </cfRule>
  </conditionalFormatting>
  <conditionalFormatting sqref="C6:C7">
    <cfRule type="expression" priority="9" dxfId="17" stopIfTrue="1">
      <formula>IV6=1</formula>
    </cfRule>
  </conditionalFormatting>
  <conditionalFormatting sqref="D6:D7">
    <cfRule type="expression" priority="10" dxfId="17" stopIfTrue="1">
      <formula>IV6=1</formula>
    </cfRule>
  </conditionalFormatting>
  <conditionalFormatting sqref="C15:C17">
    <cfRule type="expression" priority="5" dxfId="17" stopIfTrue="1">
      <formula>IV15=1</formula>
    </cfRule>
  </conditionalFormatting>
  <conditionalFormatting sqref="D15:D17">
    <cfRule type="expression" priority="6" dxfId="17" stopIfTrue="1">
      <formula>IV15=1</formula>
    </cfRule>
  </conditionalFormatting>
  <conditionalFormatting sqref="C21:C24">
    <cfRule type="expression" priority="3" dxfId="17" stopIfTrue="1">
      <formula>IV21=1</formula>
    </cfRule>
  </conditionalFormatting>
  <conditionalFormatting sqref="D21:D24">
    <cfRule type="expression" priority="4" dxfId="17" stopIfTrue="1">
      <formula>IV21=1</formula>
    </cfRule>
  </conditionalFormatting>
  <conditionalFormatting sqref="C33">
    <cfRule type="expression" priority="1" dxfId="17" stopIfTrue="1">
      <formula>IV33=1</formula>
    </cfRule>
  </conditionalFormatting>
  <conditionalFormatting sqref="D33">
    <cfRule type="expression" priority="2" dxfId="17" stopIfTrue="1">
      <formula>IV33=1</formula>
    </cfRule>
  </conditionalFormatting>
  <printOptions/>
  <pageMargins left="0.31496062992125984" right="0.31496062992125984" top="0.3937007874015748" bottom="0.3937007874015748" header="0" footer="0"/>
  <pageSetup fitToWidth="0" fitToHeight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Nina</cp:lastModifiedBy>
  <cp:lastPrinted>2022-01-11T09:44:21Z</cp:lastPrinted>
  <dcterms:created xsi:type="dcterms:W3CDTF">2020-07-02T05:19:35Z</dcterms:created>
  <dcterms:modified xsi:type="dcterms:W3CDTF">2022-01-11T10:13:53Z</dcterms:modified>
  <cp:category/>
  <cp:version/>
  <cp:contentType/>
  <cp:contentStatus/>
</cp:coreProperties>
</file>